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448" activeTab="1"/>
  </bookViews>
  <sheets>
    <sheet name="KH hộ21-25" sheetId="1" r:id="rId1"/>
    <sheet name="Nhu cau kinh phi" sheetId="2" r:id="rId2"/>
  </sheets>
  <definedNames>
    <definedName name="_xlnm.Print_Area" localSheetId="1">'Nhu cau kinh phi'!$A$1:$P$18</definedName>
  </definedNames>
  <calcPr fullCalcOnLoad="1"/>
</workbook>
</file>

<file path=xl/sharedStrings.xml><?xml version="1.0" encoding="utf-8"?>
<sst xmlns="http://schemas.openxmlformats.org/spreadsheetml/2006/main" count="62" uniqueCount="46">
  <si>
    <t>ĐVT: Hộ.</t>
  </si>
  <si>
    <t>Số
TT</t>
  </si>
  <si>
    <t>Huyện</t>
  </si>
  <si>
    <t>Tổng số</t>
  </si>
  <si>
    <t>Nam Trà My</t>
  </si>
  <si>
    <t>Tây Giang</t>
  </si>
  <si>
    <t xml:space="preserve">Nam Giang </t>
  </si>
  <si>
    <t xml:space="preserve">Đông Giang </t>
  </si>
  <si>
    <t xml:space="preserve">Phước Sơn </t>
  </si>
  <si>
    <t>Bắc Trà My</t>
  </si>
  <si>
    <t xml:space="preserve">Nông Sơn </t>
  </si>
  <si>
    <t xml:space="preserve">Hiệp Đức </t>
  </si>
  <si>
    <t xml:space="preserve">Tiên Phước </t>
  </si>
  <si>
    <t>Hộ di dời khẩn cấp do thiên tai</t>
  </si>
  <si>
    <t>Ghi chú</t>
  </si>
  <si>
    <t>Tổng cộng</t>
  </si>
  <si>
    <t>Trong đó:</t>
  </si>
  <si>
    <t>Đông Giang</t>
  </si>
  <si>
    <t>Nam Giang</t>
  </si>
  <si>
    <t>Phước Sơn</t>
  </si>
  <si>
    <t>Hiệp Đức</t>
  </si>
  <si>
    <t>Ra khỏi rừng đặc dụng, phòng hộ</t>
  </si>
  <si>
    <t>Nông Sơn</t>
  </si>
  <si>
    <t>Tiên Phước</t>
  </si>
  <si>
    <t>Phân theo đối tượng
di dời</t>
  </si>
  <si>
    <t>Vùng đặc biệt khó khăn</t>
  </si>
  <si>
    <t>Số
 TT</t>
  </si>
  <si>
    <t>TỔNG HỢP NHU CẦU SẮP XẾP, ỔN ĐỊNH  DÂN CƯ MIỀN NÚI TỈNH QUẢNG NAM GIAI ĐOẠN 2021-2025</t>
  </si>
  <si>
    <t xml:space="preserve">Vùng thiên tai; rừng đặc dụng, rừng phòng hộ </t>
  </si>
  <si>
    <t>Vùng thiên tai; 
rừng đặc dụng, rừng phòng hộ</t>
  </si>
  <si>
    <t>Di dời chỗ ở</t>
  </si>
  <si>
    <t>Di dời 
chỉnh trang
 tại chỗ</t>
  </si>
  <si>
    <t>Tổng số 
hộ 
sắp xếp, 
ổn định
 dân cư</t>
  </si>
  <si>
    <t xml:space="preserve">Phụ lục </t>
  </si>
  <si>
    <t>TỔNG SỐ HỘ VÀ NHU CẦU KINH PHÍ HỖ TRỢ SẮP XẾP, ỔN ĐỊNH DÂN CƯ MIỀN NÚI TỈNH QUẢNG NAM GIAI ĐOẠN 2021-2025</t>
  </si>
  <si>
    <r>
      <t xml:space="preserve">Tổng 
nhu cầu 
kinh phí
</t>
    </r>
    <r>
      <rPr>
        <i/>
        <sz val="11"/>
        <color indexed="8"/>
        <rFont val="Times New Roman"/>
        <family val="1"/>
      </rPr>
      <t>(triệu đồng)</t>
    </r>
  </si>
  <si>
    <r>
      <t xml:space="preserve">Tổng 
số hộ 
sắp xếp
dân cư
</t>
    </r>
    <r>
      <rPr>
        <i/>
        <sz val="11"/>
        <color indexed="8"/>
        <rFont val="Times New Roman"/>
        <family val="1"/>
      </rPr>
      <t>(hộ)</t>
    </r>
  </si>
  <si>
    <r>
      <t xml:space="preserve">Số hộ
di dời
chỗ ở
</t>
    </r>
    <r>
      <rPr>
        <i/>
        <sz val="11"/>
        <color indexed="8"/>
        <rFont val="Times New Roman"/>
        <family val="1"/>
      </rPr>
      <t>(hộ)</t>
    </r>
  </si>
  <si>
    <r>
      <t xml:space="preserve">Tổng 
vốn
</t>
    </r>
    <r>
      <rPr>
        <i/>
        <sz val="11"/>
        <color indexed="8"/>
        <rFont val="Times New Roman"/>
        <family val="1"/>
      </rPr>
      <t>(triệu đồng)</t>
    </r>
    <r>
      <rPr>
        <sz val="11"/>
        <color indexed="8"/>
        <rFont val="Times New Roman"/>
        <family val="1"/>
      </rPr>
      <t xml:space="preserve"> </t>
    </r>
  </si>
  <si>
    <r>
      <t xml:space="preserve">Hỗ trợ 
hộ
</t>
    </r>
    <r>
      <rPr>
        <i/>
        <sz val="11"/>
        <color indexed="8"/>
        <rFont val="Times New Roman"/>
        <family val="1"/>
      </rPr>
      <t>(triệu đồng)</t>
    </r>
  </si>
  <si>
    <r>
      <t xml:space="preserve">Chi phí 
quản lý
</t>
    </r>
    <r>
      <rPr>
        <i/>
        <sz val="11"/>
        <color indexed="8"/>
        <rFont val="Times New Roman"/>
        <family val="1"/>
      </rPr>
      <t>(triệu đồng)</t>
    </r>
  </si>
  <si>
    <r>
      <t xml:space="preserve">Tổng 
vốn
</t>
    </r>
    <r>
      <rPr>
        <i/>
        <sz val="11"/>
        <color indexed="8"/>
        <rFont val="Times New Roman"/>
        <family val="1"/>
      </rPr>
      <t>(triệu đồng)</t>
    </r>
  </si>
  <si>
    <r>
      <t xml:space="preserve">Số hộ di dời chỉnh trang tại chỗ 
</t>
    </r>
    <r>
      <rPr>
        <i/>
        <sz val="11"/>
        <color indexed="8"/>
        <rFont val="Times New Roman"/>
        <family val="1"/>
      </rPr>
      <t>(hộ)</t>
    </r>
  </si>
  <si>
    <t>Phân theo hình thức di dời</t>
  </si>
  <si>
    <t>Phân theo hình thức 
di dời</t>
  </si>
  <si>
    <t>(Kèm theo Nghị quyết số        /2021/NQ-HĐND ngày 22 tháng 7 năm 2021 của HĐND tỉnh)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</si>
</sst>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0.0"/>
    <numFmt numFmtId="182" formatCode="_(* #,##0.0_);_(* \(#,##0.0\);_(* &quot;-&quot;??_);_(@_)"/>
    <numFmt numFmtId="183" formatCode="#,##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_);_(* \(#,##0.0\);_(* &quot;-&quot;?_);_(@_)"/>
    <numFmt numFmtId="189" formatCode="_(* #,##0.000_);_(* \(#,##0.000\);_(* &quot;-&quot;??_);_(@_)"/>
    <numFmt numFmtId="190" formatCode="0.000"/>
    <numFmt numFmtId="191" formatCode="_(* #,##0.0000_);_(* \(#,##0.0000\);_(* &quot;-&quot;??_);_(@_)"/>
    <numFmt numFmtId="192" formatCode="0.0000"/>
    <numFmt numFmtId="193" formatCode="_(* #,##0.000_);_(* \(#,##0.000\);_(* &quot;-&quot;???_);_(@_)"/>
    <numFmt numFmtId="194" formatCode="_(* #,##0.0000_);_(* \(#,##0.0000\);_(* &quot;-&quot;????_);_(@_)"/>
    <numFmt numFmtId="195" formatCode="#,##0.000"/>
    <numFmt numFmtId="196" formatCode="#,##0.0000"/>
    <numFmt numFmtId="197" formatCode="#,##0.00000"/>
    <numFmt numFmtId="198" formatCode="_(* #,##0.00000_);_(* \(#,##0.00000\);_(* &quot;-&quot;?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_(* #,##0.000000000_);_(* \(#,##0.000000000\);_(* &quot;-&quot;??_);_(@_)"/>
    <numFmt numFmtId="203" formatCode="_(* #,##0.0000000000_);_(* \(#,##0.0000000000\);_(* &quot;-&quot;??_);_(@_)"/>
    <numFmt numFmtId="204" formatCode="[$-409]dddd\,\ mmmm\ dd\,\ yyyy"/>
    <numFmt numFmtId="205" formatCode="[$-409]h:mm:ss\ AM/PM"/>
    <numFmt numFmtId="206" formatCode="00000"/>
  </numFmts>
  <fonts count="47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b/>
      <i/>
      <sz val="11"/>
      <color indexed="8"/>
      <name val="Times New Roman"/>
      <family val="2"/>
    </font>
    <font>
      <i/>
      <sz val="12"/>
      <color indexed="8"/>
      <name val="Times New Roman"/>
      <family val="2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1"/>
      <color theme="1"/>
      <name val="Calibri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i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1" fillId="31" borderId="7" applyNumberFormat="0" applyFont="0" applyAlignment="0" applyProtection="0"/>
    <xf numFmtId="0" fontId="40" fillId="26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0" fillId="0" borderId="0" xfId="42" applyNumberFormat="1" applyFont="1" applyAlignment="1">
      <alignment/>
    </xf>
    <xf numFmtId="180" fontId="42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wrapText="1"/>
    </xf>
    <xf numFmtId="180" fontId="1" fillId="32" borderId="10" xfId="45" applyNumberFormat="1" applyFill="1" applyBorder="1" applyAlignment="1">
      <alignment/>
    </xf>
    <xf numFmtId="180" fontId="0" fillId="0" borderId="10" xfId="0" applyNumberFormat="1" applyFill="1" applyBorder="1" applyAlignment="1">
      <alignment/>
    </xf>
    <xf numFmtId="180" fontId="1" fillId="0" borderId="10" xfId="45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180" fontId="3" fillId="0" borderId="10" xfId="45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5" fillId="0" borderId="0" xfId="0" applyFont="1" applyAlignment="1">
      <alignment horizontal="center" vertical="top"/>
    </xf>
    <xf numFmtId="0" fontId="44" fillId="0" borderId="0" xfId="0" applyFont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46" applyNumberFormat="1" applyFont="1" applyBorder="1" applyAlignment="1">
      <alignment horizontal="center" vertical="center"/>
    </xf>
    <xf numFmtId="180" fontId="42" fillId="0" borderId="10" xfId="46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2" fillId="0" borderId="0" xfId="60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6" fillId="0" borderId="0" xfId="0" applyFont="1" applyAlignment="1">
      <alignment horizontal="center"/>
    </xf>
    <xf numFmtId="0" fontId="44" fillId="0" borderId="11" xfId="0" applyFont="1" applyBorder="1" applyAlignment="1">
      <alignment horizontal="center"/>
    </xf>
    <xf numFmtId="0" fontId="42" fillId="0" borderId="13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2 2" xfId="61"/>
    <cellStyle name="Normal 3" xfId="62"/>
    <cellStyle name="Normal 4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4">
      <selection activeCell="E6" sqref="E6:F6"/>
    </sheetView>
  </sheetViews>
  <sheetFormatPr defaultColWidth="9.00390625" defaultRowHeight="15.75"/>
  <cols>
    <col min="1" max="1" width="5.125" style="0" customWidth="1"/>
    <col min="2" max="2" width="15.625" style="0" customWidth="1"/>
    <col min="3" max="3" width="11.625" style="0" customWidth="1"/>
    <col min="4" max="4" width="11.25390625" style="0" customWidth="1"/>
    <col min="5" max="5" width="12.375" style="0" customWidth="1"/>
    <col min="6" max="6" width="12.75390625" style="0" customWidth="1"/>
    <col min="7" max="7" width="12.50390625" style="0" customWidth="1"/>
    <col min="8" max="8" width="11.625" style="0" customWidth="1"/>
    <col min="9" max="9" width="11.375" style="0" customWidth="1"/>
    <col min="10" max="10" width="11.25390625" style="0" customWidth="1"/>
    <col min="11" max="11" width="10.50390625" style="0" customWidth="1"/>
    <col min="12" max="12" width="5.625" style="0" customWidth="1"/>
  </cols>
  <sheetData>
    <row r="1" spans="1:11" ht="20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1" customHeight="1">
      <c r="A2" s="28" t="s">
        <v>27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</row>
    <row r="4" spans="10:11" ht="21" customHeight="1">
      <c r="J4" s="8" t="s">
        <v>0</v>
      </c>
      <c r="K4" s="8"/>
    </row>
    <row r="5" spans="1:11" ht="15">
      <c r="A5" s="42" t="s">
        <v>1</v>
      </c>
      <c r="B5" s="42" t="s">
        <v>2</v>
      </c>
      <c r="C5" s="30" t="s">
        <v>32</v>
      </c>
      <c r="D5" s="37" t="s">
        <v>28</v>
      </c>
      <c r="E5" s="38"/>
      <c r="F5" s="38"/>
      <c r="G5" s="38"/>
      <c r="H5" s="36" t="s">
        <v>25</v>
      </c>
      <c r="I5" s="36"/>
      <c r="J5" s="36"/>
      <c r="K5" s="39" t="s">
        <v>14</v>
      </c>
    </row>
    <row r="6" spans="1:11" ht="47.25" customHeight="1">
      <c r="A6" s="43"/>
      <c r="B6" s="43"/>
      <c r="C6" s="30"/>
      <c r="D6" s="33" t="s">
        <v>3</v>
      </c>
      <c r="E6" s="31" t="s">
        <v>24</v>
      </c>
      <c r="F6" s="32"/>
      <c r="G6" s="24" t="s">
        <v>44</v>
      </c>
      <c r="H6" s="33" t="s">
        <v>3</v>
      </c>
      <c r="I6" s="31" t="s">
        <v>43</v>
      </c>
      <c r="J6" s="32"/>
      <c r="K6" s="40"/>
    </row>
    <row r="7" spans="1:11" ht="19.5" customHeight="1">
      <c r="A7" s="43"/>
      <c r="B7" s="43"/>
      <c r="C7" s="30"/>
      <c r="D7" s="34"/>
      <c r="E7" s="33" t="s">
        <v>13</v>
      </c>
      <c r="F7" s="45" t="s">
        <v>21</v>
      </c>
      <c r="G7" s="33" t="s">
        <v>30</v>
      </c>
      <c r="H7" s="34"/>
      <c r="I7" s="33" t="s">
        <v>30</v>
      </c>
      <c r="J7" s="33" t="s">
        <v>31</v>
      </c>
      <c r="K7" s="40"/>
    </row>
    <row r="8" spans="1:11" ht="31.5" customHeight="1">
      <c r="A8" s="44"/>
      <c r="B8" s="44"/>
      <c r="C8" s="30"/>
      <c r="D8" s="35"/>
      <c r="E8" s="35"/>
      <c r="F8" s="46"/>
      <c r="G8" s="35"/>
      <c r="H8" s="35"/>
      <c r="I8" s="35"/>
      <c r="J8" s="35"/>
      <c r="K8" s="41"/>
    </row>
    <row r="9" spans="1:13" ht="21" customHeight="1">
      <c r="A9" s="7">
        <v>1</v>
      </c>
      <c r="B9" s="7" t="s">
        <v>4</v>
      </c>
      <c r="C9" s="11">
        <f aca="true" t="shared" si="0" ref="C9:C17">D9+H9</f>
        <v>2544</v>
      </c>
      <c r="D9" s="11">
        <f>SUM(E9:F9)</f>
        <v>370</v>
      </c>
      <c r="E9" s="11">
        <v>350</v>
      </c>
      <c r="F9" s="11">
        <v>20</v>
      </c>
      <c r="G9" s="12">
        <f>D9</f>
        <v>370</v>
      </c>
      <c r="H9" s="11">
        <f aca="true" t="shared" si="1" ref="H9:H17">SUM(I9:J9)</f>
        <v>2174</v>
      </c>
      <c r="I9" s="11">
        <v>1961</v>
      </c>
      <c r="J9" s="11">
        <v>213</v>
      </c>
      <c r="K9" s="13"/>
      <c r="L9" s="4"/>
      <c r="M9" s="4"/>
    </row>
    <row r="10" spans="1:12" ht="21" customHeight="1">
      <c r="A10" s="7">
        <v>2</v>
      </c>
      <c r="B10" s="7" t="s">
        <v>5</v>
      </c>
      <c r="C10" s="11">
        <f t="shared" si="0"/>
        <v>476</v>
      </c>
      <c r="D10" s="11">
        <f aca="true" t="shared" si="2" ref="D10:D17">SUM(E10:F10)</f>
        <v>92</v>
      </c>
      <c r="E10" s="11">
        <v>92</v>
      </c>
      <c r="F10" s="11">
        <v>0</v>
      </c>
      <c r="G10" s="12">
        <f aca="true" t="shared" si="3" ref="G10:G17">D10</f>
        <v>92</v>
      </c>
      <c r="H10" s="11">
        <f t="shared" si="1"/>
        <v>384</v>
      </c>
      <c r="I10" s="11">
        <v>384</v>
      </c>
      <c r="J10" s="11">
        <v>0</v>
      </c>
      <c r="K10" s="13"/>
      <c r="L10" s="4"/>
    </row>
    <row r="11" spans="1:12" ht="21" customHeight="1">
      <c r="A11" s="7">
        <v>3</v>
      </c>
      <c r="B11" s="7" t="s">
        <v>6</v>
      </c>
      <c r="C11" s="11">
        <f t="shared" si="0"/>
        <v>664</v>
      </c>
      <c r="D11" s="11">
        <f t="shared" si="2"/>
        <v>100</v>
      </c>
      <c r="E11" s="11">
        <v>100</v>
      </c>
      <c r="F11" s="11">
        <v>0</v>
      </c>
      <c r="G11" s="12">
        <f t="shared" si="3"/>
        <v>100</v>
      </c>
      <c r="H11" s="11">
        <f t="shared" si="1"/>
        <v>564</v>
      </c>
      <c r="I11" s="11">
        <v>564</v>
      </c>
      <c r="J11" s="11">
        <v>0</v>
      </c>
      <c r="K11" s="13"/>
      <c r="L11" s="4"/>
    </row>
    <row r="12" spans="1:12" ht="21" customHeight="1">
      <c r="A12" s="7">
        <v>4</v>
      </c>
      <c r="B12" s="7" t="s">
        <v>7</v>
      </c>
      <c r="C12" s="11">
        <f t="shared" si="0"/>
        <v>914</v>
      </c>
      <c r="D12" s="11">
        <f t="shared" si="2"/>
        <v>239</v>
      </c>
      <c r="E12" s="11">
        <v>239</v>
      </c>
      <c r="F12" s="11">
        <v>0</v>
      </c>
      <c r="G12" s="12">
        <f t="shared" si="3"/>
        <v>239</v>
      </c>
      <c r="H12" s="11">
        <f t="shared" si="1"/>
        <v>675</v>
      </c>
      <c r="I12" s="11">
        <v>675</v>
      </c>
      <c r="J12" s="11">
        <v>0</v>
      </c>
      <c r="K12" s="13"/>
      <c r="L12" s="4"/>
    </row>
    <row r="13" spans="1:12" ht="21" customHeight="1">
      <c r="A13" s="7">
        <v>5</v>
      </c>
      <c r="B13" s="7" t="s">
        <v>8</v>
      </c>
      <c r="C13" s="11">
        <f t="shared" si="0"/>
        <v>1103</v>
      </c>
      <c r="D13" s="11">
        <f t="shared" si="2"/>
        <v>586</v>
      </c>
      <c r="E13" s="11">
        <v>586</v>
      </c>
      <c r="F13" s="11">
        <v>0</v>
      </c>
      <c r="G13" s="12">
        <f t="shared" si="3"/>
        <v>586</v>
      </c>
      <c r="H13" s="11">
        <f t="shared" si="1"/>
        <v>517</v>
      </c>
      <c r="I13" s="11">
        <v>517</v>
      </c>
      <c r="J13" s="11">
        <v>0</v>
      </c>
      <c r="K13" s="13"/>
      <c r="L13" s="4"/>
    </row>
    <row r="14" spans="1:12" ht="21" customHeight="1">
      <c r="A14" s="7">
        <v>6</v>
      </c>
      <c r="B14" s="7" t="s">
        <v>9</v>
      </c>
      <c r="C14" s="11">
        <f t="shared" si="0"/>
        <v>1275</v>
      </c>
      <c r="D14" s="11">
        <f t="shared" si="2"/>
        <v>415</v>
      </c>
      <c r="E14" s="11">
        <v>415</v>
      </c>
      <c r="F14" s="11"/>
      <c r="G14" s="12">
        <f t="shared" si="3"/>
        <v>415</v>
      </c>
      <c r="H14" s="11">
        <f t="shared" si="1"/>
        <v>860</v>
      </c>
      <c r="I14" s="11">
        <v>860</v>
      </c>
      <c r="J14" s="11">
        <v>0</v>
      </c>
      <c r="K14" s="13"/>
      <c r="L14" s="4"/>
    </row>
    <row r="15" spans="1:12" ht="21" customHeight="1">
      <c r="A15" s="7">
        <v>7</v>
      </c>
      <c r="B15" s="7" t="s">
        <v>10</v>
      </c>
      <c r="C15" s="11">
        <f t="shared" si="0"/>
        <v>123</v>
      </c>
      <c r="D15" s="11">
        <f t="shared" si="2"/>
        <v>123</v>
      </c>
      <c r="E15" s="11">
        <v>123</v>
      </c>
      <c r="F15" s="11">
        <v>0</v>
      </c>
      <c r="G15" s="12">
        <f t="shared" si="3"/>
        <v>123</v>
      </c>
      <c r="H15" s="11">
        <f t="shared" si="1"/>
        <v>0</v>
      </c>
      <c r="I15" s="11"/>
      <c r="J15" s="11">
        <v>0</v>
      </c>
      <c r="K15" s="13"/>
      <c r="L15" s="4"/>
    </row>
    <row r="16" spans="1:12" ht="21" customHeight="1">
      <c r="A16" s="7">
        <v>8</v>
      </c>
      <c r="B16" s="7" t="s">
        <v>11</v>
      </c>
      <c r="C16" s="11">
        <f t="shared" si="0"/>
        <v>405</v>
      </c>
      <c r="D16" s="11">
        <f t="shared" si="2"/>
        <v>116</v>
      </c>
      <c r="E16" s="11">
        <v>111</v>
      </c>
      <c r="F16" s="11">
        <v>5</v>
      </c>
      <c r="G16" s="12">
        <f t="shared" si="3"/>
        <v>116</v>
      </c>
      <c r="H16" s="11">
        <f t="shared" si="1"/>
        <v>289</v>
      </c>
      <c r="I16" s="11">
        <v>289</v>
      </c>
      <c r="J16" s="11">
        <v>0</v>
      </c>
      <c r="K16" s="13"/>
      <c r="L16" s="4"/>
    </row>
    <row r="17" spans="1:12" ht="21" customHeight="1">
      <c r="A17" s="7">
        <v>9</v>
      </c>
      <c r="B17" s="7" t="s">
        <v>12</v>
      </c>
      <c r="C17" s="11">
        <f t="shared" si="0"/>
        <v>317</v>
      </c>
      <c r="D17" s="11">
        <f t="shared" si="2"/>
        <v>317</v>
      </c>
      <c r="E17" s="11">
        <v>317</v>
      </c>
      <c r="F17" s="11">
        <v>0</v>
      </c>
      <c r="G17" s="12">
        <f t="shared" si="3"/>
        <v>317</v>
      </c>
      <c r="H17" s="11">
        <f t="shared" si="1"/>
        <v>0</v>
      </c>
      <c r="I17" s="11"/>
      <c r="J17" s="11">
        <v>0</v>
      </c>
      <c r="K17" s="13"/>
      <c r="L17" s="4"/>
    </row>
    <row r="18" spans="1:14" ht="21" customHeight="1">
      <c r="A18" s="9"/>
      <c r="B18" s="10" t="s">
        <v>3</v>
      </c>
      <c r="C18" s="15">
        <f>SUM(C9:C17)</f>
        <v>7821</v>
      </c>
      <c r="D18" s="15">
        <f aca="true" t="shared" si="4" ref="D18:K18">SUM(D9:D17)</f>
        <v>2358</v>
      </c>
      <c r="E18" s="15">
        <f t="shared" si="4"/>
        <v>2333</v>
      </c>
      <c r="F18" s="15">
        <f t="shared" si="4"/>
        <v>25</v>
      </c>
      <c r="G18" s="15">
        <f t="shared" si="4"/>
        <v>2358</v>
      </c>
      <c r="H18" s="15">
        <f>SUM(H9:H17)</f>
        <v>5463</v>
      </c>
      <c r="I18" s="15">
        <f>SUM(I9:I17)</f>
        <v>5250</v>
      </c>
      <c r="J18" s="15">
        <f>SUM(J9:J17)</f>
        <v>213</v>
      </c>
      <c r="K18" s="15">
        <f t="shared" si="4"/>
        <v>0</v>
      </c>
      <c r="L18" s="4"/>
      <c r="M18" s="4"/>
      <c r="N18" s="4"/>
    </row>
    <row r="19" spans="8:14" ht="15">
      <c r="H19" s="14"/>
      <c r="I19" s="14"/>
      <c r="J19" s="14"/>
      <c r="N19" s="4"/>
    </row>
    <row r="20" spans="2:11" ht="15">
      <c r="B20" s="17"/>
      <c r="C20" s="25"/>
      <c r="D20" s="26"/>
      <c r="E20" s="26"/>
      <c r="F20" s="26"/>
      <c r="G20" s="26"/>
      <c r="H20" s="26"/>
      <c r="I20" s="26"/>
      <c r="J20" s="26"/>
      <c r="K20" s="26"/>
    </row>
    <row r="21" ht="15">
      <c r="I21" s="4"/>
    </row>
  </sheetData>
  <sheetProtection/>
  <mergeCells count="19">
    <mergeCell ref="G7:G8"/>
    <mergeCell ref="I7:I8"/>
    <mergeCell ref="D5:G5"/>
    <mergeCell ref="K5:K8"/>
    <mergeCell ref="A5:A8"/>
    <mergeCell ref="B5:B8"/>
    <mergeCell ref="E7:E8"/>
    <mergeCell ref="F7:F8"/>
    <mergeCell ref="J7:J8"/>
    <mergeCell ref="C20:K20"/>
    <mergeCell ref="A1:K1"/>
    <mergeCell ref="A2:K2"/>
    <mergeCell ref="A3:K3"/>
    <mergeCell ref="C5:C8"/>
    <mergeCell ref="E6:F6"/>
    <mergeCell ref="D6:D8"/>
    <mergeCell ref="H5:J5"/>
    <mergeCell ref="H6:H8"/>
    <mergeCell ref="I6:J6"/>
  </mergeCells>
  <printOptions/>
  <pageMargins left="0.7" right="0.2" top="0.75" bottom="0.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tabSelected="1" zoomScalePageLayoutView="0" workbookViewId="0" topLeftCell="A1">
      <selection activeCell="A3" sqref="A3:P3"/>
    </sheetView>
  </sheetViews>
  <sheetFormatPr defaultColWidth="9.00390625" defaultRowHeight="15.75"/>
  <cols>
    <col min="1" max="1" width="4.00390625" style="2" customWidth="1"/>
    <col min="2" max="2" width="11.00390625" style="2" customWidth="1"/>
    <col min="3" max="3" width="8.125" style="2" customWidth="1"/>
    <col min="4" max="4" width="10.375" style="2" customWidth="1"/>
    <col min="5" max="5" width="7.00390625" style="2" customWidth="1"/>
    <col min="6" max="6" width="9.125" style="2" customWidth="1"/>
    <col min="7" max="7" width="8.875" style="2" customWidth="1"/>
    <col min="8" max="8" width="7.25390625" style="2" customWidth="1"/>
    <col min="9" max="9" width="8.00390625" style="2" customWidth="1"/>
    <col min="10" max="11" width="9.00390625" style="2" customWidth="1"/>
    <col min="12" max="12" width="7.875" style="2" customWidth="1"/>
    <col min="13" max="13" width="9.50390625" style="2" customWidth="1"/>
    <col min="14" max="15" width="7.625" style="2" bestFit="1" customWidth="1"/>
    <col min="16" max="16" width="7.25390625" style="2" customWidth="1"/>
    <col min="17" max="17" width="9.00390625" style="2" customWidth="1"/>
    <col min="18" max="18" width="11.125" style="2" bestFit="1" customWidth="1"/>
    <col min="19" max="19" width="10.125" style="2" bestFit="1" customWidth="1"/>
    <col min="20" max="16384" width="9.00390625" style="2" customWidth="1"/>
  </cols>
  <sheetData>
    <row r="1" spans="1:16" ht="15">
      <c r="A1" s="47" t="s">
        <v>33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" customHeight="1">
      <c r="A2" s="48" t="s">
        <v>34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</row>
    <row r="3" spans="1:16" ht="15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</row>
    <row r="4" spans="8:16" ht="15.75">
      <c r="H4" s="16"/>
      <c r="I4" s="18"/>
      <c r="M4" s="18"/>
      <c r="N4" s="50"/>
      <c r="O4" s="50"/>
      <c r="P4" s="50"/>
    </row>
    <row r="5" spans="1:16" ht="33.75" customHeight="1">
      <c r="A5" s="54" t="s">
        <v>26</v>
      </c>
      <c r="B5" s="60" t="s">
        <v>2</v>
      </c>
      <c r="C5" s="54" t="s">
        <v>36</v>
      </c>
      <c r="D5" s="54" t="s">
        <v>35</v>
      </c>
      <c r="E5" s="51" t="s">
        <v>29</v>
      </c>
      <c r="F5" s="52"/>
      <c r="G5" s="52"/>
      <c r="H5" s="53"/>
      <c r="I5" s="51" t="s">
        <v>25</v>
      </c>
      <c r="J5" s="52"/>
      <c r="K5" s="52"/>
      <c r="L5" s="52"/>
      <c r="M5" s="52"/>
      <c r="N5" s="52"/>
      <c r="O5" s="52"/>
      <c r="P5" s="53"/>
    </row>
    <row r="6" spans="1:16" ht="27" customHeight="1">
      <c r="A6" s="56"/>
      <c r="B6" s="61"/>
      <c r="C6" s="61"/>
      <c r="D6" s="56"/>
      <c r="E6" s="55" t="s">
        <v>37</v>
      </c>
      <c r="F6" s="54" t="s">
        <v>38</v>
      </c>
      <c r="G6" s="51" t="s">
        <v>16</v>
      </c>
      <c r="H6" s="53"/>
      <c r="I6" s="55" t="s">
        <v>37</v>
      </c>
      <c r="J6" s="55" t="s">
        <v>41</v>
      </c>
      <c r="K6" s="55" t="s">
        <v>16</v>
      </c>
      <c r="L6" s="58"/>
      <c r="M6" s="54" t="s">
        <v>42</v>
      </c>
      <c r="N6" s="54" t="s">
        <v>41</v>
      </c>
      <c r="O6" s="58" t="s">
        <v>16</v>
      </c>
      <c r="P6" s="59"/>
    </row>
    <row r="7" spans="1:16" ht="15.75" customHeight="1">
      <c r="A7" s="56"/>
      <c r="B7" s="61"/>
      <c r="C7" s="61"/>
      <c r="D7" s="56"/>
      <c r="E7" s="57"/>
      <c r="F7" s="56"/>
      <c r="G7" s="54" t="s">
        <v>39</v>
      </c>
      <c r="H7" s="54" t="s">
        <v>40</v>
      </c>
      <c r="I7" s="57"/>
      <c r="J7" s="57"/>
      <c r="K7" s="57" t="s">
        <v>39</v>
      </c>
      <c r="L7" s="51" t="s">
        <v>40</v>
      </c>
      <c r="M7" s="56"/>
      <c r="N7" s="56"/>
      <c r="O7" s="57" t="s">
        <v>39</v>
      </c>
      <c r="P7" s="57" t="s">
        <v>40</v>
      </c>
    </row>
    <row r="8" spans="1:19" ht="44.25" customHeight="1">
      <c r="A8" s="55"/>
      <c r="B8" s="62"/>
      <c r="C8" s="62"/>
      <c r="D8" s="55"/>
      <c r="E8" s="57"/>
      <c r="F8" s="55"/>
      <c r="G8" s="55"/>
      <c r="H8" s="55"/>
      <c r="I8" s="57"/>
      <c r="J8" s="57"/>
      <c r="K8" s="57"/>
      <c r="L8" s="51"/>
      <c r="M8" s="55"/>
      <c r="N8" s="55"/>
      <c r="O8" s="57"/>
      <c r="P8" s="57"/>
      <c r="R8" s="5"/>
      <c r="S8" s="5"/>
    </row>
    <row r="9" spans="1:19" ht="25.5" customHeight="1">
      <c r="A9" s="20">
        <v>1</v>
      </c>
      <c r="B9" s="20" t="s">
        <v>5</v>
      </c>
      <c r="C9" s="21">
        <f>E9+I9+M9</f>
        <v>476</v>
      </c>
      <c r="D9" s="22">
        <f>F9+J9+N9</f>
        <v>59708.25</v>
      </c>
      <c r="E9" s="22">
        <f>'KH hộ21-25'!D10</f>
        <v>92</v>
      </c>
      <c r="F9" s="22">
        <f>SUM(G9:H9)</f>
        <v>11540.25</v>
      </c>
      <c r="G9" s="22">
        <f aca="true" t="shared" si="0" ref="G9:G17">E9*125</f>
        <v>11500</v>
      </c>
      <c r="H9" s="22">
        <f>G9*0.35%</f>
        <v>40.24999999999999</v>
      </c>
      <c r="I9" s="22">
        <f>'KH hộ21-25'!H10</f>
        <v>384</v>
      </c>
      <c r="J9" s="22">
        <f>SUM(K9:L9)</f>
        <v>48168</v>
      </c>
      <c r="K9" s="22">
        <f>I9*125</f>
        <v>48000</v>
      </c>
      <c r="L9" s="22">
        <f>K9*0.35%</f>
        <v>167.99999999999997</v>
      </c>
      <c r="M9" s="22"/>
      <c r="N9" s="20"/>
      <c r="O9" s="20"/>
      <c r="P9" s="20"/>
      <c r="R9" s="5"/>
      <c r="S9" s="5"/>
    </row>
    <row r="10" spans="1:19" ht="25.5" customHeight="1">
      <c r="A10" s="20">
        <v>2</v>
      </c>
      <c r="B10" s="20" t="s">
        <v>17</v>
      </c>
      <c r="C10" s="21">
        <f aca="true" t="shared" si="1" ref="C10:C17">E10+I10+M10</f>
        <v>914</v>
      </c>
      <c r="D10" s="22">
        <f aca="true" t="shared" si="2" ref="D10:D17">F10+J10+N10</f>
        <v>114649.875</v>
      </c>
      <c r="E10" s="22">
        <f>'KH hộ21-25'!D12</f>
        <v>239</v>
      </c>
      <c r="F10" s="22">
        <f aca="true" t="shared" si="3" ref="F10:F17">SUM(G10:H10)</f>
        <v>29979.5625</v>
      </c>
      <c r="G10" s="22">
        <f t="shared" si="0"/>
        <v>29875</v>
      </c>
      <c r="H10" s="22">
        <f aca="true" t="shared" si="4" ref="H10:H17">G10*0.35%</f>
        <v>104.56249999999999</v>
      </c>
      <c r="I10" s="22">
        <f>'KH hộ21-25'!H12</f>
        <v>675</v>
      </c>
      <c r="J10" s="22">
        <f aca="true" t="shared" si="5" ref="J10:J15">SUM(K10:L10)</f>
        <v>84670.3125</v>
      </c>
      <c r="K10" s="22">
        <f aca="true" t="shared" si="6" ref="K10:K15">I10*125</f>
        <v>84375</v>
      </c>
      <c r="L10" s="22">
        <f aca="true" t="shared" si="7" ref="L10:L15">K10*0.35%</f>
        <v>295.31249999999994</v>
      </c>
      <c r="M10" s="22"/>
      <c r="N10" s="20"/>
      <c r="O10" s="21"/>
      <c r="P10" s="20"/>
      <c r="R10" s="5"/>
      <c r="S10" s="5"/>
    </row>
    <row r="11" spans="1:20" ht="25.5" customHeight="1">
      <c r="A11" s="20">
        <v>3</v>
      </c>
      <c r="B11" s="20" t="s">
        <v>18</v>
      </c>
      <c r="C11" s="21">
        <f t="shared" si="1"/>
        <v>664</v>
      </c>
      <c r="D11" s="22">
        <f t="shared" si="2"/>
        <v>83290.5</v>
      </c>
      <c r="E11" s="22">
        <f>'KH hộ21-25'!D11</f>
        <v>100</v>
      </c>
      <c r="F11" s="22">
        <f t="shared" si="3"/>
        <v>12543.75</v>
      </c>
      <c r="G11" s="22">
        <f t="shared" si="0"/>
        <v>12500</v>
      </c>
      <c r="H11" s="22">
        <f t="shared" si="4"/>
        <v>43.74999999999999</v>
      </c>
      <c r="I11" s="22">
        <f>'KH hộ21-25'!H11</f>
        <v>564</v>
      </c>
      <c r="J11" s="22">
        <f t="shared" si="5"/>
        <v>70746.75</v>
      </c>
      <c r="K11" s="22">
        <f t="shared" si="6"/>
        <v>70500</v>
      </c>
      <c r="L11" s="22">
        <f t="shared" si="7"/>
        <v>246.74999999999997</v>
      </c>
      <c r="M11" s="22"/>
      <c r="N11" s="20"/>
      <c r="O11" s="21"/>
      <c r="P11" s="20"/>
      <c r="R11" s="5"/>
      <c r="S11" s="5"/>
      <c r="T11" s="3"/>
    </row>
    <row r="12" spans="1:19" ht="25.5" customHeight="1">
      <c r="A12" s="20">
        <v>4</v>
      </c>
      <c r="B12" s="20" t="s">
        <v>19</v>
      </c>
      <c r="C12" s="21">
        <f t="shared" si="1"/>
        <v>1103</v>
      </c>
      <c r="D12" s="22">
        <f t="shared" si="2"/>
        <v>138357.5625</v>
      </c>
      <c r="E12" s="22">
        <f>'KH hộ21-25'!D13</f>
        <v>586</v>
      </c>
      <c r="F12" s="22">
        <f t="shared" si="3"/>
        <v>73506.375</v>
      </c>
      <c r="G12" s="22">
        <f t="shared" si="0"/>
        <v>73250</v>
      </c>
      <c r="H12" s="22">
        <f t="shared" si="4"/>
        <v>256.375</v>
      </c>
      <c r="I12" s="22">
        <f>'KH hộ21-25'!H13</f>
        <v>517</v>
      </c>
      <c r="J12" s="22">
        <f t="shared" si="5"/>
        <v>64851.1875</v>
      </c>
      <c r="K12" s="22">
        <f t="shared" si="6"/>
        <v>64625</v>
      </c>
      <c r="L12" s="22">
        <f t="shared" si="7"/>
        <v>226.18749999999997</v>
      </c>
      <c r="M12" s="22"/>
      <c r="N12" s="20"/>
      <c r="O12" s="21"/>
      <c r="P12" s="20"/>
      <c r="R12" s="5"/>
      <c r="S12" s="5"/>
    </row>
    <row r="13" spans="1:19" ht="25.5" customHeight="1">
      <c r="A13" s="20">
        <v>5</v>
      </c>
      <c r="B13" s="20" t="s">
        <v>4</v>
      </c>
      <c r="C13" s="21">
        <f t="shared" si="1"/>
        <v>2544</v>
      </c>
      <c r="D13" s="22">
        <f t="shared" si="2"/>
        <v>306288.27</v>
      </c>
      <c r="E13" s="22">
        <f>'KH hộ21-25'!D9</f>
        <v>370</v>
      </c>
      <c r="F13" s="22">
        <f t="shared" si="3"/>
        <v>46411.875</v>
      </c>
      <c r="G13" s="22">
        <f t="shared" si="0"/>
        <v>46250</v>
      </c>
      <c r="H13" s="22">
        <f t="shared" si="4"/>
        <v>161.87499999999997</v>
      </c>
      <c r="I13" s="22">
        <f>'KH hộ21-25'!H9-M13</f>
        <v>1961</v>
      </c>
      <c r="J13" s="22">
        <f t="shared" si="5"/>
        <v>245982.9375</v>
      </c>
      <c r="K13" s="22">
        <f t="shared" si="6"/>
        <v>245125</v>
      </c>
      <c r="L13" s="22">
        <f t="shared" si="7"/>
        <v>857.9374999999999</v>
      </c>
      <c r="M13" s="22">
        <f>'KH hộ21-25'!J9</f>
        <v>213</v>
      </c>
      <c r="N13" s="21">
        <f>SUM(O13:P13)</f>
        <v>13893.4575</v>
      </c>
      <c r="O13" s="21">
        <f>M13*65</f>
        <v>13845</v>
      </c>
      <c r="P13" s="21">
        <f>O13*0.35%</f>
        <v>48.457499999999996</v>
      </c>
      <c r="R13" s="5"/>
      <c r="S13" s="5"/>
    </row>
    <row r="14" spans="1:16" ht="25.5" customHeight="1">
      <c r="A14" s="20">
        <v>6</v>
      </c>
      <c r="B14" s="20" t="s">
        <v>9</v>
      </c>
      <c r="C14" s="21">
        <f t="shared" si="1"/>
        <v>1275</v>
      </c>
      <c r="D14" s="22">
        <f t="shared" si="2"/>
        <v>159932.8125</v>
      </c>
      <c r="E14" s="22">
        <f>'KH hộ21-25'!D14</f>
        <v>415</v>
      </c>
      <c r="F14" s="22">
        <f t="shared" si="3"/>
        <v>52056.5625</v>
      </c>
      <c r="G14" s="22">
        <f t="shared" si="0"/>
        <v>51875</v>
      </c>
      <c r="H14" s="22">
        <f t="shared" si="4"/>
        <v>181.56249999999997</v>
      </c>
      <c r="I14" s="22">
        <f>'KH hộ21-25'!H14</f>
        <v>860</v>
      </c>
      <c r="J14" s="22">
        <f t="shared" si="5"/>
        <v>107876.25</v>
      </c>
      <c r="K14" s="22">
        <f t="shared" si="6"/>
        <v>107500</v>
      </c>
      <c r="L14" s="22">
        <f t="shared" si="7"/>
        <v>376.24999999999994</v>
      </c>
      <c r="M14" s="22"/>
      <c r="N14" s="20"/>
      <c r="O14" s="21"/>
      <c r="P14" s="20"/>
    </row>
    <row r="15" spans="1:16" ht="25.5" customHeight="1">
      <c r="A15" s="20">
        <v>7</v>
      </c>
      <c r="B15" s="20" t="s">
        <v>20</v>
      </c>
      <c r="C15" s="21">
        <f t="shared" si="1"/>
        <v>405</v>
      </c>
      <c r="D15" s="22">
        <f t="shared" si="2"/>
        <v>50802.1875</v>
      </c>
      <c r="E15" s="22">
        <f>'KH hộ21-25'!D16</f>
        <v>116</v>
      </c>
      <c r="F15" s="22">
        <f t="shared" si="3"/>
        <v>14550.75</v>
      </c>
      <c r="G15" s="22">
        <f t="shared" si="0"/>
        <v>14500</v>
      </c>
      <c r="H15" s="22">
        <f t="shared" si="4"/>
        <v>50.74999999999999</v>
      </c>
      <c r="I15" s="22">
        <f>'KH hộ21-25'!H16</f>
        <v>289</v>
      </c>
      <c r="J15" s="22">
        <f t="shared" si="5"/>
        <v>36251.4375</v>
      </c>
      <c r="K15" s="22">
        <f t="shared" si="6"/>
        <v>36125</v>
      </c>
      <c r="L15" s="22">
        <f t="shared" si="7"/>
        <v>126.43749999999999</v>
      </c>
      <c r="M15" s="22"/>
      <c r="N15" s="20"/>
      <c r="O15" s="21"/>
      <c r="P15" s="20"/>
    </row>
    <row r="16" spans="1:16" ht="25.5" customHeight="1">
      <c r="A16" s="20">
        <v>8</v>
      </c>
      <c r="B16" s="20" t="s">
        <v>22</v>
      </c>
      <c r="C16" s="21">
        <f t="shared" si="1"/>
        <v>123</v>
      </c>
      <c r="D16" s="22">
        <f t="shared" si="2"/>
        <v>15428.8125</v>
      </c>
      <c r="E16" s="22">
        <f>'KH hộ21-25'!D15</f>
        <v>123</v>
      </c>
      <c r="F16" s="22">
        <f t="shared" si="3"/>
        <v>15428.8125</v>
      </c>
      <c r="G16" s="22">
        <f t="shared" si="0"/>
        <v>15375</v>
      </c>
      <c r="H16" s="22">
        <f t="shared" si="4"/>
        <v>53.81249999999999</v>
      </c>
      <c r="I16" s="22">
        <f>'KH hộ21-25'!H15</f>
        <v>0</v>
      </c>
      <c r="J16" s="22"/>
      <c r="K16" s="22"/>
      <c r="L16" s="22"/>
      <c r="M16" s="22"/>
      <c r="N16" s="20"/>
      <c r="O16" s="21"/>
      <c r="P16" s="20"/>
    </row>
    <row r="17" spans="1:16" ht="25.5" customHeight="1">
      <c r="A17" s="20">
        <v>9</v>
      </c>
      <c r="B17" s="20" t="s">
        <v>23</v>
      </c>
      <c r="C17" s="21">
        <f t="shared" si="1"/>
        <v>317</v>
      </c>
      <c r="D17" s="22">
        <f t="shared" si="2"/>
        <v>39763.6875</v>
      </c>
      <c r="E17" s="22">
        <f>'KH hộ21-25'!D17</f>
        <v>317</v>
      </c>
      <c r="F17" s="22">
        <f t="shared" si="3"/>
        <v>39763.6875</v>
      </c>
      <c r="G17" s="22">
        <f t="shared" si="0"/>
        <v>39625</v>
      </c>
      <c r="H17" s="22">
        <f t="shared" si="4"/>
        <v>138.68749999999997</v>
      </c>
      <c r="I17" s="22">
        <f>'KH hộ21-25'!H17</f>
        <v>0</v>
      </c>
      <c r="J17" s="22"/>
      <c r="K17" s="22"/>
      <c r="L17" s="22"/>
      <c r="M17" s="22"/>
      <c r="N17" s="20"/>
      <c r="O17" s="21"/>
      <c r="P17" s="20"/>
    </row>
    <row r="18" spans="1:18" s="1" customFormat="1" ht="25.5" customHeight="1">
      <c r="A18" s="19"/>
      <c r="B18" s="19" t="s">
        <v>15</v>
      </c>
      <c r="C18" s="23">
        <f aca="true" t="shared" si="8" ref="C18:P18">SUM(C9:C17)</f>
        <v>7821</v>
      </c>
      <c r="D18" s="23">
        <f t="shared" si="8"/>
        <v>968221.9575</v>
      </c>
      <c r="E18" s="23">
        <f t="shared" si="8"/>
        <v>2358</v>
      </c>
      <c r="F18" s="23">
        <f>SUM(F9:F17)</f>
        <v>295781.625</v>
      </c>
      <c r="G18" s="23">
        <f t="shared" si="8"/>
        <v>294750</v>
      </c>
      <c r="H18" s="23">
        <f t="shared" si="8"/>
        <v>1031.625</v>
      </c>
      <c r="I18" s="23">
        <f t="shared" si="8"/>
        <v>5250</v>
      </c>
      <c r="J18" s="23">
        <f t="shared" si="8"/>
        <v>658546.875</v>
      </c>
      <c r="K18" s="23">
        <f t="shared" si="8"/>
        <v>656250</v>
      </c>
      <c r="L18" s="23">
        <f t="shared" si="8"/>
        <v>2296.8749999999995</v>
      </c>
      <c r="M18" s="23">
        <f t="shared" si="8"/>
        <v>213</v>
      </c>
      <c r="N18" s="23">
        <f t="shared" si="8"/>
        <v>13893.4575</v>
      </c>
      <c r="O18" s="23">
        <f t="shared" si="8"/>
        <v>13845</v>
      </c>
      <c r="P18" s="23">
        <f t="shared" si="8"/>
        <v>48.457499999999996</v>
      </c>
      <c r="R18" s="6"/>
    </row>
    <row r="20" spans="3:15" ht="1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9" ht="15">
      <c r="C21" s="3"/>
      <c r="E21" s="3"/>
      <c r="G21" s="3"/>
      <c r="H21" s="3"/>
      <c r="I21" s="3"/>
    </row>
    <row r="22" ht="15">
      <c r="F22" s="3"/>
    </row>
  </sheetData>
  <sheetProtection/>
  <mergeCells count="25">
    <mergeCell ref="A5:A8"/>
    <mergeCell ref="B5:B8"/>
    <mergeCell ref="F6:F8"/>
    <mergeCell ref="C5:C8"/>
    <mergeCell ref="E6:E8"/>
    <mergeCell ref="I6:I8"/>
    <mergeCell ref="J6:J8"/>
    <mergeCell ref="K6:L6"/>
    <mergeCell ref="G6:H6"/>
    <mergeCell ref="L7:L8"/>
    <mergeCell ref="D5:D8"/>
    <mergeCell ref="P7:P8"/>
    <mergeCell ref="O6:P6"/>
    <mergeCell ref="N6:N8"/>
    <mergeCell ref="K7:K8"/>
    <mergeCell ref="A1:P1"/>
    <mergeCell ref="A2:P2"/>
    <mergeCell ref="A3:P3"/>
    <mergeCell ref="N4:P4"/>
    <mergeCell ref="E5:H5"/>
    <mergeCell ref="G7:G8"/>
    <mergeCell ref="H7:H8"/>
    <mergeCell ref="I5:P5"/>
    <mergeCell ref="M6:M8"/>
    <mergeCell ref="O7:O8"/>
  </mergeCells>
  <printOptions/>
  <pageMargins left="0.5" right="0.2" top="0.7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VIETCOM</dc:creator>
  <cp:keywords/>
  <dc:description/>
  <cp:lastModifiedBy>Windows User</cp:lastModifiedBy>
  <cp:lastPrinted>2021-07-20T07:19:47Z</cp:lastPrinted>
  <dcterms:created xsi:type="dcterms:W3CDTF">2017-10-18T07:08:35Z</dcterms:created>
  <dcterms:modified xsi:type="dcterms:W3CDTF">2021-07-20T08:30:59Z</dcterms:modified>
  <cp:category/>
  <cp:version/>
  <cp:contentType/>
  <cp:contentStatus/>
</cp:coreProperties>
</file>